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195" windowWidth="6945" windowHeight="8880" activeTab="0"/>
  </bookViews>
  <sheets>
    <sheet name="Gastos Tributarios 2012" sheetId="1" r:id="rId1"/>
  </sheets>
  <definedNames/>
  <calcPr fullCalcOnLoad="1"/>
</workbook>
</file>

<file path=xl/sharedStrings.xml><?xml version="1.0" encoding="utf-8"?>
<sst xmlns="http://schemas.openxmlformats.org/spreadsheetml/2006/main" count="105" uniqueCount="77">
  <si>
    <t>CUADRO NRO. 2</t>
  </si>
  <si>
    <t>GASTOS TRIBUTARIOS EN LAS NORMAS DE LOS IMPUESTOS</t>
  </si>
  <si>
    <t>GASTO TRIBUTARIO</t>
  </si>
  <si>
    <t>c) Las Bolsas de Comercio Autorizadas a cotizas títulos de valores y los mercados de Valores</t>
  </si>
  <si>
    <t>d) Las emisoras de radiodifusión y televización por el desarrollo de su actividad espercifica cuando sus señales no puedan ser capatadas solo por sus abonados</t>
  </si>
  <si>
    <t>e) Toda renta y operación con títulos, letras, bonos, obligaciones y demás papeles emitidos y que se emiten en el futuro por la Nación, las Provincias y Municipalidades</t>
  </si>
  <si>
    <t>h) Las asociaciones mutualistas constituidas de conformidad con la legislación vigente ( exepto venta de combustibles y gas, seguros y colocaciones financieras).</t>
  </si>
  <si>
    <t>i) Ingresos de socios de cooperativas de Trabajo</t>
  </si>
  <si>
    <t>j) Las asociaciones, fundaciones, entidades o comisiones de beneficiencia por ingresos no comerciales, destinados al objeto de sus estatutos y que en ningun casa se distribuyan entre sus socios , asociados o afiliados</t>
  </si>
  <si>
    <t>L) Establecimiento de enseñanza privada incorporados a planes de estudio oficiales.</t>
  </si>
  <si>
    <t>m) Los ingresos de profesiones liberales correspondiente a cesiónes y participaciones que les efectuen otros profecionales, cuando estos ultimos computen la totalidad de los ingresos como materia gravada</t>
  </si>
  <si>
    <t>n) La locación de viviendad comprendidas en la ley nacionan nº 21771 y mientras que le sea de aplicación la exención respecto del Imp. a las Ganancias.</t>
  </si>
  <si>
    <t>r) Las entidades comprendidas en el regimen de consorcios camineros instituido por la ley 3565 excepto los ingresos provenientes de toda obra o trabajo que realicen los particulares</t>
  </si>
  <si>
    <t>k)Los intereses provenientes de Caja de Ahorros y a Plazo Fijo</t>
  </si>
  <si>
    <t xml:space="preserve">Edición de grabaciones             </t>
  </si>
  <si>
    <t>Servicios de transmisión radio y te</t>
  </si>
  <si>
    <t xml:space="preserve">Vta. por mayor de libros, diarios, </t>
  </si>
  <si>
    <t>Vta.por menor libros, revistas y si</t>
  </si>
  <si>
    <t>Vta. por menor de libros, diarios y</t>
  </si>
  <si>
    <t>Edición periódicos,revistas y publi</t>
  </si>
  <si>
    <t>Edición no contemplados en otra par</t>
  </si>
  <si>
    <t xml:space="preserve">Impresión de diarios y revistas    </t>
  </si>
  <si>
    <t>Impresión excepto de diarios y revi</t>
  </si>
  <si>
    <t>Operac.realizadaspor asocia.mutuali</t>
  </si>
  <si>
    <t>Oper.realizadas por entid.profesio.</t>
  </si>
  <si>
    <t>Opera.efect.p/entidades socia.y com</t>
  </si>
  <si>
    <t>Operac.realiz.p/organizaciones reli</t>
  </si>
  <si>
    <t>Enseñanza inicial y primaria realiz</t>
  </si>
  <si>
    <t>Enseñanza secundaria formación gene</t>
  </si>
  <si>
    <t>Enseñanza secundaria de formación t</t>
  </si>
  <si>
    <t>Enseñanza terciaria realizada por e</t>
  </si>
  <si>
    <t>Enseñanza universitaria excepto for</t>
  </si>
  <si>
    <t>Formación de posgrado realizada por</t>
  </si>
  <si>
    <t xml:space="preserve">Construcción y reforma de vivienda </t>
  </si>
  <si>
    <t>Edición de libros, folletos, partituras y otras publicaciones</t>
  </si>
  <si>
    <t>Servicios de radio y televisión</t>
  </si>
  <si>
    <t>CODIGO</t>
  </si>
  <si>
    <t>EXENCION</t>
  </si>
  <si>
    <t>Sin Datos</t>
  </si>
  <si>
    <t>s) Construcción de vivienda familiar</t>
  </si>
  <si>
    <t>Otros trabajos relacionados con imp</t>
  </si>
  <si>
    <t>Alicuota Reducida</t>
  </si>
  <si>
    <t>Vta.por menor combus.liq.deriv.petr</t>
  </si>
  <si>
    <t>Vta.por mayor cereal,oleag.,forraj.</t>
  </si>
  <si>
    <t>Acopio prod.agrop.,ex.cereal,oleag.</t>
  </si>
  <si>
    <t xml:space="preserve">Acopio de lanas y cueros           </t>
  </si>
  <si>
    <t xml:space="preserve">Vta.por mayor fiambres y productos </t>
  </si>
  <si>
    <t>Vta. por mayor medicamentos uso hum</t>
  </si>
  <si>
    <t>Vta.por mayor comb.líquid.deriv.pet</t>
  </si>
  <si>
    <t xml:space="preserve">Vta.por menor carnes y menudencias </t>
  </si>
  <si>
    <t xml:space="preserve">Venta al consumidor final de pan   </t>
  </si>
  <si>
    <t>Venta por menor medicament. uso hum</t>
  </si>
  <si>
    <t>Vta semillas,agroq.fertiliz.a produ</t>
  </si>
  <si>
    <t xml:space="preserve">TOTAL IMPUESTO A LOS INGRESOS BRUTOS </t>
  </si>
  <si>
    <t xml:space="preserve">TOTAL GASTO TRIBUTARIO </t>
  </si>
  <si>
    <t>Adicional IIBB</t>
  </si>
  <si>
    <t>Impuesto Adicional IIBB 10% del Impuesto a los IIBB a Pagar</t>
  </si>
  <si>
    <t>Mecenazgo</t>
  </si>
  <si>
    <t>Promocion a la Cultura- Ley 5459</t>
  </si>
  <si>
    <t>Call Center</t>
  </si>
  <si>
    <t>Call Centers - Ley 6209</t>
  </si>
  <si>
    <t xml:space="preserve">Soponsorización </t>
  </si>
  <si>
    <t>Spons. Tut. Dep- Ley 6429</t>
  </si>
  <si>
    <t>Incentivo Fiscal</t>
  </si>
  <si>
    <t>Incentivo Fiscal- Ley 6093</t>
  </si>
  <si>
    <t xml:space="preserve"> </t>
  </si>
  <si>
    <t>f) La edición , distribución, venta, e ingresos provenientes de locación de espacios publicitarios en la edición de libros, diarios, periódicos y revistas, en todo su proceso de cración.</t>
  </si>
  <si>
    <t>% RECAUDACIÓN DEL IMPUESTO ( R )</t>
  </si>
  <si>
    <t>MILLONES DE PESOS ( E )</t>
  </si>
  <si>
    <t>% RECAUDACIÓN DEL IMPUESTO ( E )</t>
  </si>
  <si>
    <t>MILLONES DE PESOS ( R )</t>
  </si>
  <si>
    <t>R-</t>
  </si>
  <si>
    <t>E-</t>
  </si>
  <si>
    <t>P-</t>
  </si>
  <si>
    <t>Recaudado</t>
  </si>
  <si>
    <t>Estimado</t>
  </si>
  <si>
    <t>Presupuestado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</si>
</sst>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&quot;$&quot;\ * #,##0.00_ ;_ &quot;$&quot;\ * \-#,##0.00_ ;_ &quot;$&quot;\ * &quot;-&quot;??_ ;_ @_ "/>
    <numFmt numFmtId="165" formatCode="&quot;$&quot;\ #,##0.00"/>
    <numFmt numFmtId="166" formatCode="0.0"/>
    <numFmt numFmtId="167" formatCode="0.0%"/>
    <numFmt numFmtId="168" formatCode="0.000%"/>
    <numFmt numFmtId="169" formatCode="&quot;$&quot;\ #,##0.00;[Red]&quot;$&quot;\ \-#,##0.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" fontId="0" fillId="0" borderId="0" xfId="0" applyNumberFormat="1" applyBorder="1" applyAlignment="1">
      <alignment/>
    </xf>
    <xf numFmtId="0" fontId="0" fillId="0" borderId="0" xfId="0" applyFill="1" applyAlignment="1">
      <alignment/>
    </xf>
    <xf numFmtId="168" fontId="0" fillId="0" borderId="0" xfId="0" applyNumberFormat="1" applyAlignment="1">
      <alignment/>
    </xf>
    <xf numFmtId="0" fontId="2" fillId="0" borderId="10" xfId="0" applyFont="1" applyFill="1" applyBorder="1" applyAlignment="1">
      <alignment/>
    </xf>
    <xf numFmtId="0" fontId="5" fillId="0" borderId="11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168" fontId="5" fillId="0" borderId="12" xfId="0" applyNumberFormat="1" applyFont="1" applyBorder="1" applyAlignment="1">
      <alignment/>
    </xf>
    <xf numFmtId="1" fontId="2" fillId="0" borderId="13" xfId="0" applyNumberFormat="1" applyFont="1" applyFill="1" applyBorder="1" applyAlignment="1">
      <alignment/>
    </xf>
    <xf numFmtId="166" fontId="2" fillId="0" borderId="0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4" fontId="2" fillId="0" borderId="17" xfId="0" applyNumberFormat="1" applyFont="1" applyBorder="1" applyAlignment="1">
      <alignment/>
    </xf>
    <xf numFmtId="168" fontId="2" fillId="0" borderId="15" xfId="0" applyNumberFormat="1" applyFont="1" applyBorder="1" applyAlignment="1">
      <alignment/>
    </xf>
    <xf numFmtId="1" fontId="2" fillId="0" borderId="18" xfId="0" applyNumberFormat="1" applyFont="1" applyFill="1" applyBorder="1" applyAlignment="1">
      <alignment/>
    </xf>
    <xf numFmtId="166" fontId="2" fillId="0" borderId="12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1" fontId="2" fillId="0" borderId="14" xfId="0" applyNumberFormat="1" applyFont="1" applyFill="1" applyBorder="1" applyAlignment="1">
      <alignment/>
    </xf>
    <xf numFmtId="166" fontId="2" fillId="0" borderId="13" xfId="0" applyNumberFormat="1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3" xfId="0" applyFont="1" applyBorder="1" applyAlignment="1">
      <alignment/>
    </xf>
    <xf numFmtId="1" fontId="2" fillId="0" borderId="17" xfId="0" applyNumberFormat="1" applyFont="1" applyFill="1" applyBorder="1" applyAlignment="1">
      <alignment/>
    </xf>
    <xf numFmtId="166" fontId="2" fillId="0" borderId="15" xfId="0" applyNumberFormat="1" applyFont="1" applyBorder="1" applyAlignment="1">
      <alignment/>
    </xf>
    <xf numFmtId="168" fontId="5" fillId="0" borderId="10" xfId="0" applyNumberFormat="1" applyFont="1" applyBorder="1" applyAlignment="1">
      <alignment/>
    </xf>
    <xf numFmtId="1" fontId="2" fillId="0" borderId="15" xfId="0" applyNumberFormat="1" applyFont="1" applyFill="1" applyBorder="1" applyAlignment="1">
      <alignment/>
    </xf>
    <xf numFmtId="166" fontId="2" fillId="0" borderId="16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4" fontId="2" fillId="0" borderId="19" xfId="0" applyNumberFormat="1" applyFont="1" applyBorder="1" applyAlignment="1">
      <alignment/>
    </xf>
    <xf numFmtId="0" fontId="2" fillId="0" borderId="15" xfId="0" applyFont="1" applyBorder="1" applyAlignment="1">
      <alignment/>
    </xf>
    <xf numFmtId="4" fontId="2" fillId="0" borderId="16" xfId="0" applyNumberFormat="1" applyFont="1" applyBorder="1" applyAlignment="1">
      <alignment/>
    </xf>
    <xf numFmtId="168" fontId="2" fillId="0" borderId="20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168" fontId="2" fillId="0" borderId="0" xfId="0" applyNumberFormat="1" applyFont="1" applyBorder="1" applyAlignment="1">
      <alignment/>
    </xf>
    <xf numFmtId="168" fontId="2" fillId="0" borderId="18" xfId="0" applyNumberFormat="1" applyFont="1" applyBorder="1" applyAlignment="1">
      <alignment/>
    </xf>
    <xf numFmtId="168" fontId="2" fillId="0" borderId="14" xfId="0" applyNumberFormat="1" applyFont="1" applyBorder="1" applyAlignment="1">
      <alignment/>
    </xf>
    <xf numFmtId="168" fontId="2" fillId="0" borderId="17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168" fontId="5" fillId="0" borderId="18" xfId="0" applyNumberFormat="1" applyFont="1" applyBorder="1" applyAlignment="1">
      <alignment/>
    </xf>
    <xf numFmtId="168" fontId="2" fillId="0" borderId="21" xfId="0" applyNumberFormat="1" applyFont="1" applyBorder="1" applyAlignment="1">
      <alignment/>
    </xf>
    <xf numFmtId="168" fontId="2" fillId="0" borderId="22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168" fontId="5" fillId="0" borderId="21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0" fontId="2" fillId="0" borderId="21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vertical="center" wrapText="1"/>
    </xf>
    <xf numFmtId="168" fontId="2" fillId="0" borderId="12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168" fontId="2" fillId="0" borderId="0" xfId="0" applyNumberFormat="1" applyFont="1" applyBorder="1" applyAlignment="1">
      <alignment vertical="center" wrapText="1"/>
    </xf>
    <xf numFmtId="4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1" fillId="0" borderId="23" xfId="0" applyFont="1" applyBorder="1" applyAlignment="1">
      <alignment horizontal="center"/>
    </xf>
    <xf numFmtId="168" fontId="2" fillId="0" borderId="24" xfId="0" applyNumberFormat="1" applyFont="1" applyBorder="1" applyAlignment="1">
      <alignment vertical="center" wrapText="1"/>
    </xf>
    <xf numFmtId="168" fontId="2" fillId="0" borderId="23" xfId="0" applyNumberFormat="1" applyFont="1" applyBorder="1" applyAlignment="1">
      <alignment/>
    </xf>
    <xf numFmtId="168" fontId="2" fillId="0" borderId="25" xfId="0" applyNumberFormat="1" applyFont="1" applyBorder="1" applyAlignment="1">
      <alignment/>
    </xf>
    <xf numFmtId="168" fontId="5" fillId="0" borderId="23" xfId="0" applyNumberFormat="1" applyFont="1" applyBorder="1" applyAlignment="1">
      <alignment/>
    </xf>
    <xf numFmtId="168" fontId="5" fillId="0" borderId="26" xfId="0" applyNumberFormat="1" applyFont="1" applyBorder="1" applyAlignment="1">
      <alignment/>
    </xf>
    <xf numFmtId="168" fontId="2" fillId="0" borderId="26" xfId="0" applyNumberFormat="1" applyFont="1" applyBorder="1" applyAlignment="1">
      <alignment/>
    </xf>
    <xf numFmtId="168" fontId="2" fillId="0" borderId="27" xfId="0" applyNumberFormat="1" applyFont="1" applyBorder="1" applyAlignment="1">
      <alignment/>
    </xf>
    <xf numFmtId="168" fontId="2" fillId="0" borderId="28" xfId="0" applyNumberFormat="1" applyFont="1" applyBorder="1" applyAlignment="1">
      <alignment/>
    </xf>
    <xf numFmtId="168" fontId="5" fillId="0" borderId="28" xfId="0" applyNumberFormat="1" applyFont="1" applyBorder="1" applyAlignment="1">
      <alignment/>
    </xf>
    <xf numFmtId="168" fontId="2" fillId="0" borderId="29" xfId="0" applyNumberFormat="1" applyFont="1" applyBorder="1" applyAlignment="1">
      <alignment/>
    </xf>
    <xf numFmtId="168" fontId="2" fillId="0" borderId="30" xfId="0" applyNumberFormat="1" applyFont="1" applyBorder="1" applyAlignment="1">
      <alignment/>
    </xf>
    <xf numFmtId="168" fontId="2" fillId="0" borderId="31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H87" sqref="H87"/>
    </sheetView>
  </sheetViews>
  <sheetFormatPr defaultColWidth="11.421875" defaultRowHeight="12.75"/>
  <cols>
    <col min="1" max="1" width="7.00390625" style="0" bestFit="1" customWidth="1"/>
    <col min="2" max="2" width="42.7109375" style="0" bestFit="1" customWidth="1"/>
    <col min="3" max="3" width="13.00390625" style="0" customWidth="1"/>
    <col min="4" max="4" width="11.57421875" style="0" bestFit="1" customWidth="1"/>
    <col min="5" max="5" width="11.7109375" style="0" bestFit="1" customWidth="1"/>
    <col min="6" max="6" width="11.8515625" style="0" customWidth="1"/>
    <col min="7" max="7" width="10.421875" style="0" bestFit="1" customWidth="1"/>
    <col min="8" max="8" width="11.8515625" style="0" customWidth="1"/>
    <col min="11" max="11" width="13.8515625" style="0" customWidth="1"/>
  </cols>
  <sheetData>
    <row r="1" spans="1:8" ht="12.75">
      <c r="A1" s="67" t="s">
        <v>0</v>
      </c>
      <c r="B1" s="67"/>
      <c r="C1" s="67"/>
      <c r="D1" s="67"/>
      <c r="E1" s="67"/>
      <c r="F1" s="67"/>
      <c r="G1" s="67"/>
      <c r="H1" s="67"/>
    </row>
    <row r="2" spans="1:8" ht="12.75">
      <c r="A2" s="67" t="s">
        <v>1</v>
      </c>
      <c r="B2" s="67"/>
      <c r="C2" s="67"/>
      <c r="D2" s="67"/>
      <c r="E2" s="67"/>
      <c r="F2" s="67"/>
      <c r="G2" s="67"/>
      <c r="H2" s="67"/>
    </row>
    <row r="3" spans="1:4" ht="13.5" thickBot="1">
      <c r="A3" s="1"/>
      <c r="B3" s="1"/>
      <c r="C3" s="1"/>
      <c r="D3" s="1"/>
    </row>
    <row r="4" spans="1:8" ht="13.5" thickBot="1">
      <c r="A4" s="4"/>
      <c r="C4" s="70">
        <v>2011</v>
      </c>
      <c r="D4" s="71"/>
      <c r="E4" s="70">
        <v>2012</v>
      </c>
      <c r="F4" s="81"/>
      <c r="G4" s="76"/>
      <c r="H4" s="76"/>
    </row>
    <row r="5" spans="1:8" ht="45.75" thickBot="1">
      <c r="A5" s="72" t="s">
        <v>2</v>
      </c>
      <c r="B5" s="73"/>
      <c r="C5" s="61" t="s">
        <v>70</v>
      </c>
      <c r="D5" s="62" t="s">
        <v>67</v>
      </c>
      <c r="E5" s="61" t="s">
        <v>68</v>
      </c>
      <c r="F5" s="82" t="s">
        <v>69</v>
      </c>
      <c r="G5" s="77"/>
      <c r="H5" s="78"/>
    </row>
    <row r="6" spans="1:8" ht="13.5" thickBot="1">
      <c r="A6" s="68" t="s">
        <v>53</v>
      </c>
      <c r="B6" s="69"/>
      <c r="C6" s="8">
        <v>787767492.28</v>
      </c>
      <c r="D6" s="50">
        <f>C6/C6</f>
        <v>1</v>
      </c>
      <c r="E6" s="12">
        <v>998333666.7634321</v>
      </c>
      <c r="F6" s="83">
        <v>1</v>
      </c>
      <c r="G6" s="79"/>
      <c r="H6" s="43"/>
    </row>
    <row r="7" spans="1:8" ht="13.5" thickBot="1">
      <c r="A7" s="68" t="s">
        <v>54</v>
      </c>
      <c r="B7" s="69"/>
      <c r="C7" s="52">
        <f>SUM(C9,C62,C76,C79,C82,C85,C88)</f>
        <v>92809959.324236</v>
      </c>
      <c r="D7" s="50">
        <f>(C7/C$6)</f>
        <v>0.11781389843292507</v>
      </c>
      <c r="E7" s="34">
        <f>E$6*F7</f>
        <v>117617581.21823665</v>
      </c>
      <c r="F7" s="83">
        <v>0.11781389843292507</v>
      </c>
      <c r="G7" s="11"/>
      <c r="H7" s="43"/>
    </row>
    <row r="8" spans="1:8" ht="13.5" thickBot="1">
      <c r="A8" s="27"/>
      <c r="B8" s="10"/>
      <c r="C8" s="11"/>
      <c r="D8" s="43"/>
      <c r="E8" s="11"/>
      <c r="F8" s="84"/>
      <c r="G8" s="11"/>
      <c r="H8" s="43"/>
    </row>
    <row r="9" spans="1:8" ht="13.5" thickBot="1">
      <c r="A9" s="53" t="s">
        <v>36</v>
      </c>
      <c r="B9" s="54" t="s">
        <v>37</v>
      </c>
      <c r="C9" s="12">
        <f>SUM(C13,C20,C32,C37,C44,C58)</f>
        <v>20922432.855100002</v>
      </c>
      <c r="D9" s="55">
        <f>(C9/C$6)</f>
        <v>0.02655914728665072</v>
      </c>
      <c r="E9" s="8">
        <f>E$6*F9</f>
        <v>26514890.896792073</v>
      </c>
      <c r="F9" s="85">
        <v>0.02655914728665072</v>
      </c>
      <c r="G9" s="11"/>
      <c r="H9" s="80"/>
    </row>
    <row r="10" spans="1:8" ht="13.5" thickBot="1">
      <c r="A10" s="27"/>
      <c r="B10" s="10"/>
      <c r="C10" s="11"/>
      <c r="D10" s="43"/>
      <c r="E10" s="11"/>
      <c r="F10" s="84"/>
      <c r="G10" s="11"/>
      <c r="H10" s="43"/>
    </row>
    <row r="11" spans="1:8" ht="23.25" thickBot="1">
      <c r="A11" s="6"/>
      <c r="B11" s="7" t="s">
        <v>3</v>
      </c>
      <c r="C11" s="8" t="s">
        <v>38</v>
      </c>
      <c r="D11" s="50" t="s">
        <v>38</v>
      </c>
      <c r="E11" s="9" t="s">
        <v>38</v>
      </c>
      <c r="F11" s="83" t="s">
        <v>38</v>
      </c>
      <c r="G11" s="43"/>
      <c r="H11" s="43"/>
    </row>
    <row r="12" spans="1:8" ht="13.5" thickBot="1">
      <c r="A12" s="27"/>
      <c r="B12" s="10"/>
      <c r="C12" s="11"/>
      <c r="D12" s="43"/>
      <c r="E12" s="11"/>
      <c r="F12" s="84"/>
      <c r="G12" s="11"/>
      <c r="H12" s="43"/>
    </row>
    <row r="13" spans="1:12" ht="45.75" customHeight="1" thickBot="1">
      <c r="A13" s="6"/>
      <c r="B13" s="7" t="s">
        <v>4</v>
      </c>
      <c r="C13" s="12">
        <f>SUM(C14:C16)</f>
        <v>4028599.9068</v>
      </c>
      <c r="D13" s="49">
        <f>(C13/C$6)</f>
        <v>0.005113945353520751</v>
      </c>
      <c r="E13" s="8">
        <f>E$6*F13</f>
        <v>5105423.816408187</v>
      </c>
      <c r="F13" s="86">
        <v>0.005113945353520751</v>
      </c>
      <c r="G13" s="11"/>
      <c r="H13" s="80"/>
      <c r="I13" t="s">
        <v>65</v>
      </c>
      <c r="J13" s="74"/>
      <c r="K13" s="74"/>
      <c r="L13" s="2"/>
    </row>
    <row r="14" spans="1:12" ht="12.75">
      <c r="A14" s="14">
        <v>221300</v>
      </c>
      <c r="B14" s="15" t="s">
        <v>14</v>
      </c>
      <c r="C14" s="16">
        <v>7287.845399999999</v>
      </c>
      <c r="D14" s="44">
        <f>(C14/C$6)</f>
        <v>9.251264454829326E-06</v>
      </c>
      <c r="E14" s="48">
        <f>E$6*F14</f>
        <v>9235.848765387964</v>
      </c>
      <c r="F14" s="87">
        <v>9.251264454829326E-06</v>
      </c>
      <c r="G14" s="11"/>
      <c r="H14" s="43"/>
      <c r="J14" s="74"/>
      <c r="K14" s="74"/>
      <c r="L14" s="2"/>
    </row>
    <row r="15" spans="1:12" ht="12.75">
      <c r="A15" s="17">
        <v>642010</v>
      </c>
      <c r="B15" s="10" t="s">
        <v>15</v>
      </c>
      <c r="C15" s="16">
        <v>3617444.4012</v>
      </c>
      <c r="D15" s="45">
        <f>(C15/C$6)</f>
        <v>0.004592020407861962</v>
      </c>
      <c r="E15" s="48">
        <f>E$6*F15</f>
        <v>4584368.571633344</v>
      </c>
      <c r="F15" s="84">
        <v>0.004592020407861962</v>
      </c>
      <c r="G15" s="11"/>
      <c r="H15" s="43"/>
      <c r="J15" s="74"/>
      <c r="K15" s="74"/>
      <c r="L15" s="2"/>
    </row>
    <row r="16" spans="1:12" ht="13.5" thickBot="1">
      <c r="A16" s="18">
        <v>921300</v>
      </c>
      <c r="B16" s="19" t="s">
        <v>35</v>
      </c>
      <c r="C16" s="20">
        <v>403867.6602</v>
      </c>
      <c r="D16" s="46">
        <f>(C16/C$6)</f>
        <v>0.0005126736812039604</v>
      </c>
      <c r="E16" s="34">
        <f>E$6*F16</f>
        <v>511819.3960094566</v>
      </c>
      <c r="F16" s="88">
        <v>0.0005126736812039604</v>
      </c>
      <c r="G16" s="11"/>
      <c r="H16" s="43"/>
      <c r="J16" s="74"/>
      <c r="K16" s="74"/>
      <c r="L16" s="2"/>
    </row>
    <row r="17" spans="1:8" ht="13.5" thickBot="1">
      <c r="A17" s="27"/>
      <c r="B17" s="10"/>
      <c r="C17" s="11"/>
      <c r="D17" s="43"/>
      <c r="E17" s="11"/>
      <c r="F17" s="84"/>
      <c r="G17" s="11"/>
      <c r="H17" s="43"/>
    </row>
    <row r="18" spans="1:8" ht="45.75" thickBot="1">
      <c r="A18" s="6"/>
      <c r="B18" s="7" t="s">
        <v>5</v>
      </c>
      <c r="C18" s="8" t="s">
        <v>38</v>
      </c>
      <c r="D18" s="9" t="s">
        <v>38</v>
      </c>
      <c r="E18" s="9" t="s">
        <v>38</v>
      </c>
      <c r="F18" s="89" t="s">
        <v>38</v>
      </c>
      <c r="G18" s="43"/>
      <c r="H18" s="43"/>
    </row>
    <row r="19" spans="1:8" ht="13.5" thickBot="1">
      <c r="A19" s="27"/>
      <c r="B19" s="10"/>
      <c r="C19" s="11"/>
      <c r="D19" s="43"/>
      <c r="E19" s="11"/>
      <c r="F19" s="84"/>
      <c r="G19" s="11"/>
      <c r="H19" s="43"/>
    </row>
    <row r="20" spans="1:11" ht="45.75" thickBot="1">
      <c r="A20" s="6"/>
      <c r="B20" s="7" t="s">
        <v>66</v>
      </c>
      <c r="C20" s="12">
        <f>SUM(C21:C29)</f>
        <v>4311429.03375</v>
      </c>
      <c r="D20" s="49">
        <f aca="true" t="shared" si="0" ref="D20:D29">(C20/C$6)</f>
        <v>0.005472971499841438</v>
      </c>
      <c r="E20" s="8">
        <f aca="true" t="shared" si="1" ref="E20:E29">E$6*F20</f>
        <v>5463851.705528464</v>
      </c>
      <c r="F20" s="86">
        <v>0.005472971499841438</v>
      </c>
      <c r="G20" s="11"/>
      <c r="H20" s="80"/>
      <c r="J20" s="75"/>
      <c r="K20" s="75"/>
    </row>
    <row r="21" spans="1:11" ht="12.75">
      <c r="A21" s="22">
        <v>513210</v>
      </c>
      <c r="B21" s="23" t="s">
        <v>16</v>
      </c>
      <c r="C21" s="24">
        <v>805367.98425</v>
      </c>
      <c r="D21" s="44">
        <f t="shared" si="0"/>
        <v>0.0010223422420225284</v>
      </c>
      <c r="E21" s="47">
        <f t="shared" si="1"/>
        <v>1020638.6791654989</v>
      </c>
      <c r="F21" s="87">
        <v>0.0010223422420225284</v>
      </c>
      <c r="G21" s="11"/>
      <c r="H21" s="43"/>
      <c r="J21" s="75"/>
      <c r="K21" s="75"/>
    </row>
    <row r="22" spans="1:11" ht="12.75">
      <c r="A22" s="25">
        <v>524200</v>
      </c>
      <c r="B22" s="26" t="s">
        <v>17</v>
      </c>
      <c r="C22" s="16">
        <v>13554.6249</v>
      </c>
      <c r="D22" s="45">
        <f t="shared" si="0"/>
        <v>1.720637755788762E-05</v>
      </c>
      <c r="E22" s="48">
        <f t="shared" si="1"/>
        <v>17177.705999081976</v>
      </c>
      <c r="F22" s="84">
        <v>1.720637755788762E-05</v>
      </c>
      <c r="G22" s="11"/>
      <c r="H22" s="43"/>
      <c r="J22" s="75"/>
      <c r="K22" s="75"/>
    </row>
    <row r="23" spans="1:11" ht="12.75">
      <c r="A23" s="27">
        <v>523810</v>
      </c>
      <c r="B23" s="28" t="s">
        <v>18</v>
      </c>
      <c r="C23" s="16">
        <v>1026398.7288</v>
      </c>
      <c r="D23" s="45">
        <f t="shared" si="0"/>
        <v>0.0013029208984358322</v>
      </c>
      <c r="E23" s="48">
        <f t="shared" si="1"/>
        <v>1300749.7980381497</v>
      </c>
      <c r="F23" s="84">
        <v>0.0013029208984358322</v>
      </c>
      <c r="G23" s="11"/>
      <c r="H23" s="43"/>
      <c r="J23" s="75"/>
      <c r="K23" s="75"/>
    </row>
    <row r="24" spans="1:8" ht="12.75">
      <c r="A24" s="27">
        <v>221100</v>
      </c>
      <c r="B24" s="28" t="s">
        <v>34</v>
      </c>
      <c r="C24" s="16">
        <v>273931.953</v>
      </c>
      <c r="D24" s="45">
        <f t="shared" si="0"/>
        <v>0.0003477319839730516</v>
      </c>
      <c r="E24" s="48">
        <f t="shared" si="1"/>
        <v>347152.5466107396</v>
      </c>
      <c r="F24" s="84">
        <v>0.0003477319839730516</v>
      </c>
      <c r="G24" s="11"/>
      <c r="H24" s="43"/>
    </row>
    <row r="25" spans="1:8" ht="12.75">
      <c r="A25" s="25">
        <v>221200</v>
      </c>
      <c r="B25" s="26" t="s">
        <v>19</v>
      </c>
      <c r="C25" s="16">
        <v>1511671.8506999998</v>
      </c>
      <c r="D25" s="45">
        <f t="shared" si="0"/>
        <v>0.001918931493764532</v>
      </c>
      <c r="E25" s="48">
        <f t="shared" si="1"/>
        <v>1915733.9144377755</v>
      </c>
      <c r="F25" s="84">
        <v>0.001918931493764532</v>
      </c>
      <c r="G25" s="11"/>
      <c r="H25" s="43"/>
    </row>
    <row r="26" spans="1:8" ht="12.75">
      <c r="A26" s="25">
        <v>221900</v>
      </c>
      <c r="B26" s="26" t="s">
        <v>20</v>
      </c>
      <c r="C26" s="16">
        <v>5211.227400000001</v>
      </c>
      <c r="D26" s="45">
        <f t="shared" si="0"/>
        <v>6.615184621184837E-06</v>
      </c>
      <c r="E26" s="48">
        <f t="shared" si="1"/>
        <v>6604.161519184524</v>
      </c>
      <c r="F26" s="84">
        <v>6.615184621184837E-06</v>
      </c>
      <c r="G26" s="11"/>
      <c r="H26" s="43"/>
    </row>
    <row r="27" spans="1:8" ht="12.75">
      <c r="A27" s="25">
        <v>222100</v>
      </c>
      <c r="B27" s="26" t="s">
        <v>21</v>
      </c>
      <c r="C27" s="16">
        <v>579859.5396</v>
      </c>
      <c r="D27" s="45">
        <f t="shared" si="0"/>
        <v>0.0007360795479409016</v>
      </c>
      <c r="E27" s="48">
        <f t="shared" si="1"/>
        <v>734852.9941254099</v>
      </c>
      <c r="F27" s="84">
        <v>0.0007360795479409016</v>
      </c>
      <c r="G27" s="11"/>
      <c r="H27" s="43"/>
    </row>
    <row r="28" spans="1:8" ht="12.75">
      <c r="A28" s="25">
        <v>222109</v>
      </c>
      <c r="B28" s="26" t="s">
        <v>22</v>
      </c>
      <c r="C28" s="16">
        <v>91543.362</v>
      </c>
      <c r="D28" s="45">
        <f t="shared" si="0"/>
        <v>0.00011620606701483729</v>
      </c>
      <c r="E28" s="48">
        <f t="shared" si="1"/>
        <v>116012.42898307963</v>
      </c>
      <c r="F28" s="84">
        <v>0.00011620606701483729</v>
      </c>
      <c r="G28" s="11"/>
      <c r="H28" s="43"/>
    </row>
    <row r="29" spans="1:8" ht="13.5" thickBot="1">
      <c r="A29" s="29">
        <v>222115</v>
      </c>
      <c r="B29" s="30" t="s">
        <v>40</v>
      </c>
      <c r="C29" s="20">
        <v>3889.7631</v>
      </c>
      <c r="D29" s="46">
        <f t="shared" si="0"/>
        <v>4.937704510682503E-06</v>
      </c>
      <c r="E29" s="34">
        <f t="shared" si="1"/>
        <v>4929.476649544002</v>
      </c>
      <c r="F29" s="88">
        <v>4.937704510682503E-06</v>
      </c>
      <c r="G29" s="11"/>
      <c r="H29" s="43"/>
    </row>
    <row r="30" spans="1:8" ht="12.75">
      <c r="A30" s="27"/>
      <c r="B30" s="10"/>
      <c r="C30" s="10"/>
      <c r="D30" s="43"/>
      <c r="E30" s="11"/>
      <c r="F30" s="84"/>
      <c r="G30" s="11"/>
      <c r="H30" s="43"/>
    </row>
    <row r="31" spans="1:8" ht="13.5" thickBot="1">
      <c r="A31" s="25"/>
      <c r="B31" s="15"/>
      <c r="C31" s="11"/>
      <c r="D31" s="43"/>
      <c r="E31" s="11"/>
      <c r="F31" s="84"/>
      <c r="G31" s="11"/>
      <c r="H31" s="43"/>
    </row>
    <row r="32" spans="1:11" ht="45.75" thickBot="1">
      <c r="A32" s="6"/>
      <c r="B32" s="7" t="s">
        <v>6</v>
      </c>
      <c r="C32" s="12">
        <f>SUM(C33)</f>
        <v>54062.2788</v>
      </c>
      <c r="D32" s="31">
        <f>(C32/C$6)</f>
        <v>6.862720197241192E-05</v>
      </c>
      <c r="E32" s="8">
        <f>E$6*F32</f>
        <v>68512.84618483263</v>
      </c>
      <c r="F32" s="90">
        <v>6.862720197241192E-05</v>
      </c>
      <c r="G32" s="11"/>
      <c r="H32" s="80"/>
      <c r="J32" s="66"/>
      <c r="K32" s="66"/>
    </row>
    <row r="33" spans="1:11" ht="13.5" thickBot="1">
      <c r="A33" s="32">
        <v>913100</v>
      </c>
      <c r="B33" s="33" t="s">
        <v>23</v>
      </c>
      <c r="C33" s="34">
        <v>54062.2788</v>
      </c>
      <c r="D33" s="9">
        <f>(C33/C$6)</f>
        <v>6.862720197241192E-05</v>
      </c>
      <c r="E33" s="8">
        <f>E$6*F33</f>
        <v>68512.84618483263</v>
      </c>
      <c r="F33" s="89">
        <v>6.862720197241192E-05</v>
      </c>
      <c r="G33" s="11"/>
      <c r="H33" s="43"/>
      <c r="J33" s="66"/>
      <c r="K33" s="66"/>
    </row>
    <row r="34" spans="1:8" ht="13.5" thickBot="1">
      <c r="A34" s="25"/>
      <c r="B34" s="15"/>
      <c r="C34" s="11"/>
      <c r="D34" s="43"/>
      <c r="E34" s="11"/>
      <c r="F34" s="84"/>
      <c r="G34" s="11"/>
      <c r="H34" s="43"/>
    </row>
    <row r="35" spans="1:8" ht="13.5" thickBot="1">
      <c r="A35" s="6"/>
      <c r="B35" s="7" t="s">
        <v>7</v>
      </c>
      <c r="C35" s="8" t="s">
        <v>38</v>
      </c>
      <c r="D35" s="9" t="s">
        <v>38</v>
      </c>
      <c r="E35" s="9" t="s">
        <v>38</v>
      </c>
      <c r="F35" s="89" t="s">
        <v>38</v>
      </c>
      <c r="G35" s="43"/>
      <c r="H35" s="43"/>
    </row>
    <row r="36" spans="1:8" ht="13.5" thickBot="1">
      <c r="A36" s="27"/>
      <c r="B36" s="10"/>
      <c r="C36" s="11"/>
      <c r="D36" s="43"/>
      <c r="E36" s="11"/>
      <c r="F36" s="84"/>
      <c r="G36" s="11"/>
      <c r="H36" s="43"/>
    </row>
    <row r="37" spans="1:11" ht="57" thickBot="1">
      <c r="A37" s="6"/>
      <c r="B37" s="7" t="s">
        <v>8</v>
      </c>
      <c r="C37" s="12">
        <f>SUM(C38:C40)</f>
        <v>655004.9373000001</v>
      </c>
      <c r="D37" s="49">
        <f>(C37/C$6)</f>
        <v>0.0008314698736860146</v>
      </c>
      <c r="E37" s="8">
        <f>E$6*F37</f>
        <v>830084.3678002867</v>
      </c>
      <c r="F37" s="90">
        <v>0.0008314698736860146</v>
      </c>
      <c r="G37" s="11"/>
      <c r="H37" s="80"/>
      <c r="J37" s="66"/>
      <c r="K37" s="66"/>
    </row>
    <row r="38" spans="1:11" ht="12.75">
      <c r="A38" s="14">
        <v>919950</v>
      </c>
      <c r="B38" s="15" t="s">
        <v>25</v>
      </c>
      <c r="C38" s="16">
        <v>515075.67510000005</v>
      </c>
      <c r="D38" s="44">
        <f>(C38/C$6)</f>
        <v>0.0006538422569446725</v>
      </c>
      <c r="E38" s="48">
        <f>E$6*F38</f>
        <v>652752.7378604531</v>
      </c>
      <c r="F38" s="91">
        <v>0.0006538422569446725</v>
      </c>
      <c r="G38" s="11"/>
      <c r="H38" s="43"/>
      <c r="J38" s="66"/>
      <c r="K38" s="66"/>
    </row>
    <row r="39" spans="1:11" ht="12.75">
      <c r="A39" s="14">
        <v>913200</v>
      </c>
      <c r="B39" s="15" t="s">
        <v>26</v>
      </c>
      <c r="C39" s="16">
        <v>12382.580399999999</v>
      </c>
      <c r="D39" s="45">
        <f>(C39/C$6)</f>
        <v>1.5718572448530026E-05</v>
      </c>
      <c r="E39" s="48">
        <f>E$6*F39</f>
        <v>15692.38006882764</v>
      </c>
      <c r="F39" s="91">
        <v>1.5718572448530026E-05</v>
      </c>
      <c r="G39" s="11"/>
      <c r="H39" s="43"/>
      <c r="J39" s="66"/>
      <c r="K39" s="66"/>
    </row>
    <row r="40" spans="1:11" ht="13.5" thickBot="1">
      <c r="A40" s="32">
        <v>913000</v>
      </c>
      <c r="B40" s="33" t="s">
        <v>24</v>
      </c>
      <c r="C40" s="20">
        <v>127546.68179999998</v>
      </c>
      <c r="D40" s="46">
        <f>(C40/C$6)</f>
        <v>0.00016190904429281202</v>
      </c>
      <c r="E40" s="34">
        <f>E$6*F40</f>
        <v>161639.24987100597</v>
      </c>
      <c r="F40" s="92">
        <v>0.00016190904429281202</v>
      </c>
      <c r="G40" s="11"/>
      <c r="H40" s="43"/>
      <c r="J40" s="66"/>
      <c r="K40" s="66"/>
    </row>
    <row r="41" spans="1:8" ht="13.5" thickBot="1">
      <c r="A41" s="25"/>
      <c r="B41" s="15"/>
      <c r="C41" s="11"/>
      <c r="D41" s="43"/>
      <c r="E41" s="11"/>
      <c r="F41" s="84"/>
      <c r="G41" s="11"/>
      <c r="H41" s="43"/>
    </row>
    <row r="42" spans="1:8" ht="23.25" thickBot="1">
      <c r="A42" s="6"/>
      <c r="B42" s="7" t="s">
        <v>13</v>
      </c>
      <c r="C42" s="8" t="s">
        <v>38</v>
      </c>
      <c r="D42" s="9" t="s">
        <v>38</v>
      </c>
      <c r="E42" s="8" t="s">
        <v>38</v>
      </c>
      <c r="F42" s="89" t="s">
        <v>38</v>
      </c>
      <c r="G42" s="11"/>
      <c r="H42" s="43"/>
    </row>
    <row r="43" spans="1:8" ht="13.5" thickBot="1">
      <c r="A43" s="27"/>
      <c r="B43" s="10"/>
      <c r="C43" s="11"/>
      <c r="D43" s="43"/>
      <c r="E43" s="11"/>
      <c r="F43" s="84"/>
      <c r="G43" s="11"/>
      <c r="H43" s="43"/>
    </row>
    <row r="44" spans="1:11" ht="23.25" thickBot="1">
      <c r="A44" s="6"/>
      <c r="B44" s="7" t="s">
        <v>9</v>
      </c>
      <c r="C44" s="8">
        <f>SUM(C45:C50)</f>
        <v>981338.5451999999</v>
      </c>
      <c r="D44" s="13">
        <f aca="true" t="shared" si="2" ref="D44:D50">(C44/C$6)</f>
        <v>0.001245721046904025</v>
      </c>
      <c r="E44" s="24">
        <f aca="true" t="shared" si="3" ref="E44:E50">E$6*F44</f>
        <v>1243645.2605200766</v>
      </c>
      <c r="F44" s="90">
        <v>0.001245721046904025</v>
      </c>
      <c r="G44" s="11"/>
      <c r="H44" s="80"/>
      <c r="J44" s="75"/>
      <c r="K44" s="75"/>
    </row>
    <row r="45" spans="1:11" ht="12.75">
      <c r="A45" s="14">
        <v>801000</v>
      </c>
      <c r="B45" s="15" t="s">
        <v>27</v>
      </c>
      <c r="C45" s="16">
        <v>788477.7636</v>
      </c>
      <c r="D45" s="44">
        <f t="shared" si="2"/>
        <v>0.0010009016255772935</v>
      </c>
      <c r="E45" s="47">
        <f t="shared" si="3"/>
        <v>999233.7899320592</v>
      </c>
      <c r="F45" s="87">
        <v>0.0010009016255772935</v>
      </c>
      <c r="G45" s="11"/>
      <c r="H45" s="43"/>
      <c r="J45" s="75"/>
      <c r="K45" s="75"/>
    </row>
    <row r="46" spans="1:11" ht="12.75">
      <c r="A46" s="14">
        <v>802100</v>
      </c>
      <c r="B46" s="15" t="s">
        <v>28</v>
      </c>
      <c r="C46" s="16">
        <v>66008.9898</v>
      </c>
      <c r="D46" s="45">
        <f t="shared" si="2"/>
        <v>8.379247740847132E-05</v>
      </c>
      <c r="E46" s="48">
        <f t="shared" si="3"/>
        <v>83652.85121839122</v>
      </c>
      <c r="F46" s="84">
        <v>8.379247740847132E-05</v>
      </c>
      <c r="G46" s="11"/>
      <c r="H46" s="43"/>
      <c r="J46" s="75"/>
      <c r="K46" s="75"/>
    </row>
    <row r="47" spans="1:11" ht="12.75">
      <c r="A47" s="14">
        <v>802200</v>
      </c>
      <c r="B47" s="15" t="s">
        <v>29</v>
      </c>
      <c r="C47" s="16">
        <v>925.299</v>
      </c>
      <c r="D47" s="45">
        <f t="shared" si="2"/>
        <v>1.1745838830210532E-06</v>
      </c>
      <c r="E47" s="48">
        <f t="shared" si="3"/>
        <v>1172.6266348576382</v>
      </c>
      <c r="F47" s="84">
        <v>1.1745838830210532E-06</v>
      </c>
      <c r="G47" s="11"/>
      <c r="H47" s="43"/>
      <c r="J47" s="75"/>
      <c r="K47" s="75"/>
    </row>
    <row r="48" spans="1:8" ht="12.75">
      <c r="A48" s="14">
        <v>803100</v>
      </c>
      <c r="B48" s="15" t="s">
        <v>30</v>
      </c>
      <c r="C48" s="16">
        <v>53913.633</v>
      </c>
      <c r="D48" s="45">
        <f t="shared" si="2"/>
        <v>6.843850949467362E-05</v>
      </c>
      <c r="E48" s="48">
        <f t="shared" si="3"/>
        <v>68324.46813164148</v>
      </c>
      <c r="F48" s="84">
        <v>6.843850949467362E-05</v>
      </c>
      <c r="G48" s="11"/>
      <c r="H48" s="43"/>
    </row>
    <row r="49" spans="1:8" ht="12.75">
      <c r="A49" s="14">
        <v>803200</v>
      </c>
      <c r="B49" s="15" t="s">
        <v>31</v>
      </c>
      <c r="C49" s="16">
        <v>65120.534999999996</v>
      </c>
      <c r="D49" s="45">
        <f t="shared" si="2"/>
        <v>8.26646639245351E-05</v>
      </c>
      <c r="E49" s="48">
        <f t="shared" si="3"/>
        <v>82526.91704754793</v>
      </c>
      <c r="F49" s="84">
        <v>8.26646639245351E-05</v>
      </c>
      <c r="G49" s="11"/>
      <c r="H49" s="43"/>
    </row>
    <row r="50" spans="1:8" ht="13.5" thickBot="1">
      <c r="A50" s="32">
        <v>803300</v>
      </c>
      <c r="B50" s="33" t="s">
        <v>32</v>
      </c>
      <c r="C50" s="20">
        <v>6892.324799999999</v>
      </c>
      <c r="D50" s="46">
        <f t="shared" si="2"/>
        <v>8.74918661603039E-06</v>
      </c>
      <c r="E50" s="34">
        <f t="shared" si="3"/>
        <v>8734.607555579165</v>
      </c>
      <c r="F50" s="88">
        <v>8.74918661603039E-06</v>
      </c>
      <c r="G50" s="11"/>
      <c r="H50" s="43"/>
    </row>
    <row r="51" spans="1:8" ht="13.5" thickBot="1">
      <c r="A51" s="25"/>
      <c r="B51" s="15"/>
      <c r="C51" s="11"/>
      <c r="D51" s="40"/>
      <c r="E51" s="20"/>
      <c r="F51" s="84"/>
      <c r="G51" s="11"/>
      <c r="H51" s="43"/>
    </row>
    <row r="52" spans="1:8" ht="57" thickBot="1">
      <c r="A52" s="6"/>
      <c r="B52" s="7" t="s">
        <v>10</v>
      </c>
      <c r="C52" s="8" t="s">
        <v>38</v>
      </c>
      <c r="D52" s="9" t="s">
        <v>38</v>
      </c>
      <c r="E52" s="9" t="s">
        <v>38</v>
      </c>
      <c r="F52" s="89" t="s">
        <v>38</v>
      </c>
      <c r="G52" s="43"/>
      <c r="H52" s="43"/>
    </row>
    <row r="53" spans="1:8" ht="13.5" thickBot="1">
      <c r="A53" s="27"/>
      <c r="B53" s="10"/>
      <c r="C53" s="11"/>
      <c r="D53" s="43"/>
      <c r="E53" s="11"/>
      <c r="F53" s="84"/>
      <c r="G53" s="11"/>
      <c r="H53" s="43"/>
    </row>
    <row r="54" spans="1:8" ht="45.75" thickBot="1">
      <c r="A54" s="6"/>
      <c r="B54" s="7" t="s">
        <v>11</v>
      </c>
      <c r="C54" s="8" t="s">
        <v>38</v>
      </c>
      <c r="D54" s="9" t="s">
        <v>38</v>
      </c>
      <c r="E54" s="9" t="s">
        <v>38</v>
      </c>
      <c r="F54" s="89" t="s">
        <v>38</v>
      </c>
      <c r="G54" s="43"/>
      <c r="H54" s="43"/>
    </row>
    <row r="55" spans="1:8" ht="13.5" thickBot="1">
      <c r="A55" s="27"/>
      <c r="B55" s="10"/>
      <c r="C55" s="11"/>
      <c r="D55" s="43"/>
      <c r="E55" s="11"/>
      <c r="F55" s="84"/>
      <c r="G55" s="11"/>
      <c r="H55" s="43"/>
    </row>
    <row r="56" spans="1:8" ht="45.75" thickBot="1">
      <c r="A56" s="6"/>
      <c r="B56" s="7" t="s">
        <v>12</v>
      </c>
      <c r="C56" s="8" t="s">
        <v>38</v>
      </c>
      <c r="D56" s="9" t="s">
        <v>38</v>
      </c>
      <c r="E56" s="9" t="s">
        <v>38</v>
      </c>
      <c r="F56" s="89" t="s">
        <v>38</v>
      </c>
      <c r="G56" s="43"/>
      <c r="H56" s="43"/>
    </row>
    <row r="57" spans="1:12" ht="13.5" customHeight="1" thickBot="1">
      <c r="A57" s="27"/>
      <c r="B57" s="10"/>
      <c r="C57" s="11"/>
      <c r="D57" s="43"/>
      <c r="E57" s="11"/>
      <c r="F57" s="84"/>
      <c r="G57" s="11"/>
      <c r="H57" s="43"/>
      <c r="J57" s="66"/>
      <c r="K57" s="66"/>
      <c r="L57" s="66"/>
    </row>
    <row r="58" spans="1:12" ht="13.5" customHeight="1" thickBot="1">
      <c r="A58" s="6"/>
      <c r="B58" s="7" t="s">
        <v>39</v>
      </c>
      <c r="C58" s="8">
        <f>SUM(C59)</f>
        <v>10891998.153250001</v>
      </c>
      <c r="D58" s="31">
        <f>(C58/C$6)</f>
        <v>0.013826412310726077</v>
      </c>
      <c r="E58" s="8">
        <f>E$6*F58</f>
        <v>13803372.900350222</v>
      </c>
      <c r="F58" s="90">
        <v>0.013826412310726077</v>
      </c>
      <c r="G58" s="11"/>
      <c r="H58" s="80"/>
      <c r="J58" s="66"/>
      <c r="K58" s="66"/>
      <c r="L58" s="66"/>
    </row>
    <row r="59" spans="1:12" ht="13.5" thickBot="1">
      <c r="A59" s="18">
        <v>452100</v>
      </c>
      <c r="B59" s="19" t="s">
        <v>33</v>
      </c>
      <c r="C59" s="34">
        <v>10891998.153250001</v>
      </c>
      <c r="D59" s="21">
        <f>(C59/C$6)</f>
        <v>0.013826412310726077</v>
      </c>
      <c r="E59" s="52">
        <f>E$6*F59</f>
        <v>13803372.900350222</v>
      </c>
      <c r="F59" s="92">
        <v>0.013826412310726077</v>
      </c>
      <c r="G59" s="11"/>
      <c r="H59" s="43"/>
      <c r="J59" s="66"/>
      <c r="K59" s="66"/>
      <c r="L59" s="66"/>
    </row>
    <row r="60" spans="1:8" ht="12.75">
      <c r="A60" s="56"/>
      <c r="B60" s="57"/>
      <c r="C60" s="57"/>
      <c r="D60" s="58"/>
      <c r="E60" s="11"/>
      <c r="F60" s="84"/>
      <c r="G60" s="11"/>
      <c r="H60" s="43"/>
    </row>
    <row r="61" spans="1:8" ht="12" customHeight="1" thickBot="1">
      <c r="A61" s="56"/>
      <c r="B61" s="57"/>
      <c r="C61" s="57"/>
      <c r="D61" s="58"/>
      <c r="E61" s="11"/>
      <c r="F61" s="84"/>
      <c r="G61" s="11"/>
      <c r="H61" s="43"/>
    </row>
    <row r="62" spans="1:8" ht="13.5" thickBot="1">
      <c r="A62" s="53" t="s">
        <v>36</v>
      </c>
      <c r="B62" s="54" t="s">
        <v>41</v>
      </c>
      <c r="C62" s="12">
        <f>SUM(C64:C74)</f>
        <v>44444684.049660005</v>
      </c>
      <c r="D62" s="31">
        <f>(C62/C$6)</f>
        <v>0.05641853019477328</v>
      </c>
      <c r="E62" s="8">
        <f>E$6*F62</f>
        <v>56324518.12275142</v>
      </c>
      <c r="F62" s="90">
        <v>0.05641853019477328</v>
      </c>
      <c r="G62" s="11"/>
      <c r="H62" s="80"/>
    </row>
    <row r="63" spans="1:8" ht="13.5" thickBot="1">
      <c r="A63" s="27"/>
      <c r="B63" s="10"/>
      <c r="C63" s="10"/>
      <c r="D63" s="43"/>
      <c r="E63" s="11"/>
      <c r="F63" s="84"/>
      <c r="G63" s="11"/>
      <c r="H63" s="43"/>
    </row>
    <row r="64" spans="1:8" ht="12.75">
      <c r="A64" s="35">
        <v>505000</v>
      </c>
      <c r="B64" s="36" t="s">
        <v>42</v>
      </c>
      <c r="C64" s="37">
        <v>3706298.4033999993</v>
      </c>
      <c r="D64" s="44">
        <f aca="true" t="shared" si="4" ref="D64:D74">(C64/C$6)</f>
        <v>0.004704812574422216</v>
      </c>
      <c r="E64" s="47">
        <f aca="true" t="shared" si="5" ref="E64:E74">E$6*F64</f>
        <v>4696972.788857633</v>
      </c>
      <c r="F64" s="87">
        <v>0.004704812574422216</v>
      </c>
      <c r="G64" s="11"/>
      <c r="H64" s="43"/>
    </row>
    <row r="65" spans="1:8" ht="12.75">
      <c r="A65" s="17">
        <v>512111</v>
      </c>
      <c r="B65" s="28" t="s">
        <v>43</v>
      </c>
      <c r="C65" s="11">
        <v>14735448.553499999</v>
      </c>
      <c r="D65" s="45">
        <f t="shared" si="4"/>
        <v>0.01870532701324328</v>
      </c>
      <c r="E65" s="48">
        <f t="shared" si="5"/>
        <v>18674157.70514024</v>
      </c>
      <c r="F65" s="84">
        <v>0.01870532701324328</v>
      </c>
      <c r="G65" s="11"/>
      <c r="H65" s="43"/>
    </row>
    <row r="66" spans="1:8" ht="12.75">
      <c r="A66" s="17">
        <v>512120</v>
      </c>
      <c r="B66" s="28" t="s">
        <v>44</v>
      </c>
      <c r="C66" s="11">
        <v>608790.918</v>
      </c>
      <c r="D66" s="45">
        <f t="shared" si="4"/>
        <v>0.0007728053314792209</v>
      </c>
      <c r="E66" s="48">
        <f t="shared" si="5"/>
        <v>771517.5802699802</v>
      </c>
      <c r="F66" s="84">
        <v>0.0007728053314792209</v>
      </c>
      <c r="G66" s="11"/>
      <c r="H66" s="43"/>
    </row>
    <row r="67" spans="1:8" ht="12.75">
      <c r="A67" s="17">
        <v>512122</v>
      </c>
      <c r="B67" s="28" t="s">
        <v>45</v>
      </c>
      <c r="C67" s="11">
        <v>14448.335199999998</v>
      </c>
      <c r="D67" s="45">
        <f t="shared" si="4"/>
        <v>1.834086242652998E-05</v>
      </c>
      <c r="E67" s="48">
        <f t="shared" si="5"/>
        <v>18310.300437881335</v>
      </c>
      <c r="F67" s="84">
        <v>1.834086242652998E-05</v>
      </c>
      <c r="G67" s="11"/>
      <c r="H67" s="43"/>
    </row>
    <row r="68" spans="1:8" ht="12.75">
      <c r="A68" s="17">
        <v>512210</v>
      </c>
      <c r="B68" s="28" t="s">
        <v>46</v>
      </c>
      <c r="C68" s="11">
        <v>1830259.15455</v>
      </c>
      <c r="D68" s="45">
        <f t="shared" si="4"/>
        <v>0.0023233494304934614</v>
      </c>
      <c r="E68" s="48">
        <f t="shared" si="5"/>
        <v>2319477.956117269</v>
      </c>
      <c r="F68" s="84">
        <v>0.0023233494304934614</v>
      </c>
      <c r="G68" s="11"/>
      <c r="H68" s="43"/>
    </row>
    <row r="69" spans="1:8" ht="12.75">
      <c r="A69" s="17">
        <v>513310</v>
      </c>
      <c r="B69" s="28" t="s">
        <v>47</v>
      </c>
      <c r="C69" s="11">
        <v>7156192.7382</v>
      </c>
      <c r="D69" s="45">
        <f t="shared" si="4"/>
        <v>0.009084143238112243</v>
      </c>
      <c r="E69" s="48">
        <f t="shared" si="5"/>
        <v>9069006.028308833</v>
      </c>
      <c r="F69" s="84">
        <v>0.009084143238112243</v>
      </c>
      <c r="G69" s="11"/>
      <c r="H69" s="43"/>
    </row>
    <row r="70" spans="1:8" ht="12.75">
      <c r="A70" s="17">
        <v>514110</v>
      </c>
      <c r="B70" s="28" t="s">
        <v>48</v>
      </c>
      <c r="C70" s="11">
        <v>11545143.394560002</v>
      </c>
      <c r="D70" s="45">
        <f t="shared" si="4"/>
        <v>0.014655521467565782</v>
      </c>
      <c r="E70" s="48">
        <f t="shared" si="5"/>
        <v>14631100.485045144</v>
      </c>
      <c r="F70" s="84">
        <v>0.014655521467565782</v>
      </c>
      <c r="G70" s="11"/>
      <c r="H70" s="43"/>
    </row>
    <row r="71" spans="1:8" ht="12.75">
      <c r="A71" s="17">
        <v>522210</v>
      </c>
      <c r="B71" s="28" t="s">
        <v>49</v>
      </c>
      <c r="C71" s="11">
        <v>1283913.7838999992</v>
      </c>
      <c r="D71" s="45">
        <f t="shared" si="4"/>
        <v>0.0016298131066363572</v>
      </c>
      <c r="E71" s="48">
        <f t="shared" si="5"/>
        <v>1627097.294887375</v>
      </c>
      <c r="F71" s="84">
        <v>0.0016298131066363572</v>
      </c>
      <c r="G71" s="11"/>
      <c r="H71" s="43"/>
    </row>
    <row r="72" spans="1:8" ht="12.75">
      <c r="A72" s="17">
        <v>522411</v>
      </c>
      <c r="B72" s="28" t="s">
        <v>50</v>
      </c>
      <c r="C72" s="11">
        <v>205466.11685</v>
      </c>
      <c r="D72" s="45">
        <f t="shared" si="4"/>
        <v>0.0002608207610285221</v>
      </c>
      <c r="E72" s="48">
        <f t="shared" si="5"/>
        <v>260386.14672563333</v>
      </c>
      <c r="F72" s="84">
        <v>0.0002608207610285221</v>
      </c>
      <c r="G72" s="11"/>
      <c r="H72" s="43"/>
    </row>
    <row r="73" spans="1:8" ht="12.75">
      <c r="A73" s="17">
        <v>523110</v>
      </c>
      <c r="B73" s="28" t="s">
        <v>51</v>
      </c>
      <c r="C73" s="11">
        <v>3240231.0943</v>
      </c>
      <c r="D73" s="45">
        <f t="shared" si="4"/>
        <v>0.004113182031568662</v>
      </c>
      <c r="E73" s="48">
        <f t="shared" si="5"/>
        <v>4106328.099641405</v>
      </c>
      <c r="F73" s="84">
        <v>0.004113182031568662</v>
      </c>
      <c r="G73" s="11"/>
      <c r="H73" s="43"/>
    </row>
    <row r="74" spans="1:8" ht="13.5" thickBot="1">
      <c r="A74" s="18">
        <v>523915</v>
      </c>
      <c r="B74" s="38" t="s">
        <v>52</v>
      </c>
      <c r="C74" s="39">
        <v>118491.55719999992</v>
      </c>
      <c r="D74" s="46">
        <f t="shared" si="4"/>
        <v>0.00015041437779700093</v>
      </c>
      <c r="E74" s="34">
        <f t="shared" si="5"/>
        <v>150163.73732002013</v>
      </c>
      <c r="F74" s="88">
        <v>0.00015041437779700093</v>
      </c>
      <c r="G74" s="11"/>
      <c r="H74" s="43"/>
    </row>
    <row r="75" spans="1:8" ht="13.5" thickBot="1">
      <c r="A75" s="56"/>
      <c r="B75" s="57"/>
      <c r="C75" s="57"/>
      <c r="D75" s="58"/>
      <c r="E75" s="11"/>
      <c r="F75" s="84"/>
      <c r="G75" s="11"/>
      <c r="H75" s="43"/>
    </row>
    <row r="76" spans="1:8" ht="13.5" thickBot="1">
      <c r="A76" s="53"/>
      <c r="B76" s="54" t="s">
        <v>63</v>
      </c>
      <c r="C76" s="12">
        <f>SUM(C77)</f>
        <v>11951693.81</v>
      </c>
      <c r="D76" s="31">
        <f>(C76/C$6)</f>
        <v>0.015171600665329247</v>
      </c>
      <c r="E76" s="8">
        <f>E$6*F76</f>
        <v>15146319.722888675</v>
      </c>
      <c r="F76" s="85">
        <v>0.015171600665329247</v>
      </c>
      <c r="G76" s="11"/>
      <c r="H76" s="80"/>
    </row>
    <row r="77" spans="1:8" ht="13.5" thickBot="1">
      <c r="A77" s="59"/>
      <c r="B77" s="6" t="s">
        <v>64</v>
      </c>
      <c r="C77" s="42">
        <v>11951693.81</v>
      </c>
      <c r="D77" s="31">
        <f>(C77/C$6)</f>
        <v>0.015171600665329247</v>
      </c>
      <c r="E77" s="8">
        <f>E$6*F77</f>
        <v>15146319.722888675</v>
      </c>
      <c r="F77" s="85">
        <v>0.015171600665329247</v>
      </c>
      <c r="G77" s="11"/>
      <c r="H77" s="80"/>
    </row>
    <row r="78" spans="1:8" ht="13.5" thickBot="1">
      <c r="A78" s="56"/>
      <c r="B78" s="57"/>
      <c r="C78" s="57"/>
      <c r="D78" s="58"/>
      <c r="E78" s="11"/>
      <c r="F78" s="84"/>
      <c r="G78" s="11"/>
      <c r="H78" s="43"/>
    </row>
    <row r="79" spans="1:8" ht="13.5" thickBot="1">
      <c r="A79" s="53"/>
      <c r="B79" s="54" t="s">
        <v>57</v>
      </c>
      <c r="C79" s="12">
        <f>SUM(C80)</f>
        <v>3091864.42</v>
      </c>
      <c r="D79" s="31">
        <f>(C79/C$6)</f>
        <v>0.00392484387880916</v>
      </c>
      <c r="E79" s="8">
        <f>E$6*F79</f>
        <v>3918303.7810055604</v>
      </c>
      <c r="F79" s="85">
        <v>0.00392484387880916</v>
      </c>
      <c r="G79" s="11"/>
      <c r="H79" s="80"/>
    </row>
    <row r="80" spans="1:8" ht="13.5" thickBot="1">
      <c r="A80" s="59"/>
      <c r="B80" s="6" t="s">
        <v>58</v>
      </c>
      <c r="C80" s="42">
        <v>3091864.42</v>
      </c>
      <c r="D80" s="31">
        <f>(C80/C$6)</f>
        <v>0.00392484387880916</v>
      </c>
      <c r="E80" s="8">
        <f>E$6*F80</f>
        <v>3918303.7810055604</v>
      </c>
      <c r="F80" s="85">
        <v>0.00392484387880916</v>
      </c>
      <c r="G80" s="11"/>
      <c r="H80" s="80"/>
    </row>
    <row r="81" spans="1:8" ht="13.5" thickBot="1">
      <c r="A81" s="56"/>
      <c r="B81" s="57"/>
      <c r="C81" s="57"/>
      <c r="D81" s="58"/>
      <c r="E81" s="11"/>
      <c r="F81" s="84"/>
      <c r="G81" s="11"/>
      <c r="H81" s="43"/>
    </row>
    <row r="82" spans="1:8" ht="13.5" thickBot="1">
      <c r="A82" s="53"/>
      <c r="B82" s="54" t="s">
        <v>59</v>
      </c>
      <c r="C82" s="12">
        <f>SUM(C83)</f>
        <v>1091561.19</v>
      </c>
      <c r="D82" s="31">
        <f>(C82/C$6)</f>
        <v>0.0013856387839015082</v>
      </c>
      <c r="E82" s="8">
        <f>E$6*F82</f>
        <v>1383329.8479420156</v>
      </c>
      <c r="F82" s="85">
        <v>0.0013856387839015082</v>
      </c>
      <c r="G82" s="11"/>
      <c r="H82" s="80"/>
    </row>
    <row r="83" spans="1:8" ht="13.5" thickBot="1">
      <c r="A83" s="59"/>
      <c r="B83" s="6" t="s">
        <v>60</v>
      </c>
      <c r="C83" s="42">
        <v>1091561.19</v>
      </c>
      <c r="D83" s="31">
        <f>(C83/C$6)</f>
        <v>0.0013856387839015082</v>
      </c>
      <c r="E83" s="8">
        <f>E$6*F83</f>
        <v>1383329.8479420156</v>
      </c>
      <c r="F83" s="85">
        <v>0.0013856387839015082</v>
      </c>
      <c r="G83" s="11"/>
      <c r="H83" s="80"/>
    </row>
    <row r="84" spans="1:8" ht="13.5" thickBot="1">
      <c r="A84" s="56"/>
      <c r="B84" s="57"/>
      <c r="C84" s="57"/>
      <c r="D84" s="58"/>
      <c r="E84" s="20"/>
      <c r="F84" s="84"/>
      <c r="G84" s="11"/>
      <c r="H84" s="43"/>
    </row>
    <row r="85" spans="1:8" ht="13.5" thickBot="1">
      <c r="A85" s="53"/>
      <c r="B85" s="54" t="s">
        <v>61</v>
      </c>
      <c r="C85" s="12">
        <f>SUM(C86)</f>
        <v>2870453.97</v>
      </c>
      <c r="D85" s="31">
        <f>(C85/C$6)</f>
        <v>0.0036437832204679766</v>
      </c>
      <c r="E85" s="8">
        <f>E$6*F85</f>
        <v>3637711.4633808625</v>
      </c>
      <c r="F85" s="85">
        <v>0.0036437832204679766</v>
      </c>
      <c r="G85" s="11"/>
      <c r="H85" s="80"/>
    </row>
    <row r="86" spans="1:8" ht="13.5" thickBot="1">
      <c r="A86" s="59"/>
      <c r="B86" s="6" t="s">
        <v>62</v>
      </c>
      <c r="C86" s="42">
        <v>2870453.97</v>
      </c>
      <c r="D86" s="31">
        <f>(C86/C$6)</f>
        <v>0.0036437832204679766</v>
      </c>
      <c r="E86" s="8">
        <f>E$6*F86</f>
        <v>3637711.4633808625</v>
      </c>
      <c r="F86" s="85">
        <v>0.0036437832204679766</v>
      </c>
      <c r="G86" s="11"/>
      <c r="H86" s="80"/>
    </row>
    <row r="87" spans="1:8" ht="13.5" thickBot="1">
      <c r="A87" s="56"/>
      <c r="B87" s="57"/>
      <c r="C87" s="57"/>
      <c r="D87" s="58"/>
      <c r="E87" s="11"/>
      <c r="F87" s="84"/>
      <c r="G87" s="11"/>
      <c r="H87" s="43"/>
    </row>
    <row r="88" spans="1:8" ht="13.5" thickBot="1">
      <c r="A88" s="53"/>
      <c r="B88" s="54" t="s">
        <v>55</v>
      </c>
      <c r="C88" s="12">
        <f>SUM(C89)</f>
        <v>8437269.029476</v>
      </c>
      <c r="D88" s="31">
        <f>(C88/C$6)</f>
        <v>0.010710354402993187</v>
      </c>
      <c r="E88" s="8">
        <f>E$6*F88</f>
        <v>10692507.38347606</v>
      </c>
      <c r="F88" s="86">
        <v>0.010710354402993187</v>
      </c>
      <c r="G88" s="11"/>
      <c r="H88" s="80"/>
    </row>
    <row r="89" spans="1:8" ht="13.5" thickBot="1">
      <c r="A89" s="59"/>
      <c r="B89" s="41" t="s">
        <v>56</v>
      </c>
      <c r="C89" s="60">
        <v>8437269.029476</v>
      </c>
      <c r="D89" s="51">
        <f>(C89/C$6)</f>
        <v>0.010710354402993187</v>
      </c>
      <c r="E89" s="52">
        <f>E$6*F89</f>
        <v>10692507.38347606</v>
      </c>
      <c r="F89" s="93">
        <v>0.010710354402993187</v>
      </c>
      <c r="G89" s="11"/>
      <c r="H89" s="43"/>
    </row>
    <row r="90" spans="1:8" ht="12.75">
      <c r="A90" s="56"/>
      <c r="B90" s="57"/>
      <c r="C90" s="57"/>
      <c r="D90" s="58"/>
      <c r="E90" s="11"/>
      <c r="F90" s="58"/>
      <c r="G90" s="57"/>
      <c r="H90" s="57"/>
    </row>
    <row r="91" spans="1:6" ht="12.75">
      <c r="A91" s="64" t="s">
        <v>71</v>
      </c>
      <c r="B91" s="63" t="s">
        <v>74</v>
      </c>
      <c r="D91" s="5"/>
      <c r="E91" s="3"/>
      <c r="F91" s="5"/>
    </row>
    <row r="92" spans="1:6" ht="12.75">
      <c r="A92" s="64" t="s">
        <v>72</v>
      </c>
      <c r="B92" s="63" t="s">
        <v>75</v>
      </c>
      <c r="C92" s="3"/>
      <c r="D92" s="5"/>
      <c r="E92" s="3"/>
      <c r="F92" s="5"/>
    </row>
    <row r="93" spans="1:2" ht="12.75">
      <c r="A93" s="65" t="s">
        <v>73</v>
      </c>
      <c r="B93" s="63" t="s">
        <v>76</v>
      </c>
    </row>
  </sheetData>
  <sheetProtection/>
  <mergeCells count="14">
    <mergeCell ref="J32:K33"/>
    <mergeCell ref="G4:H4"/>
    <mergeCell ref="J37:K40"/>
    <mergeCell ref="J44:K47"/>
    <mergeCell ref="J57:L59"/>
    <mergeCell ref="A1:H1"/>
    <mergeCell ref="A2:H2"/>
    <mergeCell ref="A7:B7"/>
    <mergeCell ref="C4:D4"/>
    <mergeCell ref="E4:F4"/>
    <mergeCell ref="A5:B5"/>
    <mergeCell ref="A6:B6"/>
    <mergeCell ref="J13:K16"/>
    <mergeCell ref="J20:K23"/>
  </mergeCells>
  <printOptions/>
  <pageMargins left="0.75" right="0.75" top="1" bottom="1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Maia</cp:lastModifiedBy>
  <cp:lastPrinted>2012-09-21T14:40:22Z</cp:lastPrinted>
  <dcterms:created xsi:type="dcterms:W3CDTF">2012-09-11T14:06:08Z</dcterms:created>
  <dcterms:modified xsi:type="dcterms:W3CDTF">2014-06-04T12:39:18Z</dcterms:modified>
  <cp:category/>
  <cp:version/>
  <cp:contentType/>
  <cp:contentStatus/>
</cp:coreProperties>
</file>